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</sheets>
  <externalReferences>
    <externalReference r:id="rId1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<sst xmlns="http://schemas.openxmlformats.org/spreadsheetml/2006/main" count="751" uniqueCount="63">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</sst>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01"/>
    </sheetNames>
    <sheetDataSet>
      <sheetData sheetId="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64" colorId="64" zoomScale="100" zoomScaleNormal="100" zoomScalePageLayoutView="100" workbookViewId="0">
      <selection pane="topLeft" activeCell="A26" activeCellId="0" sqref="A2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59" activeCellId="0" sqref="E159"/>
    </sheetView>
  </sheetViews>
  <sheetFormatPr defaultColWidth="8.7070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58</v>
      </c>
      <c r="E1" s="0" t="s">
        <v>59</v>
      </c>
      <c r="F1" s="0" t="s">
        <v>60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61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61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61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61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62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61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61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61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61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61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61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61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61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61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61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61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61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61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61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61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61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61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61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62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61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61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62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61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61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61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61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61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62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61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61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61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62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61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61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61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61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62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62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61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61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61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61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61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62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61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61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61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62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62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62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61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62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61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61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61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61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61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62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61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61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61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61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61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61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61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62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61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61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61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61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61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62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62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62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62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61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62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61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61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61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62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62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62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62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61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61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61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61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62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62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62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61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61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61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62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62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62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62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61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62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62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62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62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62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62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62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62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62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62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62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62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62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62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62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62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62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62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62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62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62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62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62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62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62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62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62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62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62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62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62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62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62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62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62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62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62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62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62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62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62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62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62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62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62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62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62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62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62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62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62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62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62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62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62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62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62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62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62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62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62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62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62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62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62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62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62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61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61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61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61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61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61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61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61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61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62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62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61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62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62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61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61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62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421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9.31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8"/>
    <col collapsed="false" customWidth="true" hidden="false" outlineLevel="0" max="3" min="3" style="0" width="14.43"/>
    <col collapsed="false" customWidth="true" hidden="false" outlineLevel="0" max="4" min="4" style="0" width="15.88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73" colorId="64" zoomScale="100" zoomScaleNormal="100" zoomScalePageLayoutView="100" workbookViewId="0">
      <selection pane="topLeft" activeCell="A188" activeCellId="0" sqref="A18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3" activeCellId="0" sqref="A3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8"/>
    <col collapsed="false" customWidth="true" hidden="false" outlineLevel="0" max="4" min="4" style="0" width="14.43"/>
    <col collapsed="false" customWidth="true" hidden="false" outlineLevel="0" max="5" min="5" style="0" width="15.88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0</v>
      </c>
      <c r="E6" s="29" t="n">
        <f aca="false">SUM(C6:D6)</f>
        <v>84076.97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220802.2425</v>
      </c>
      <c r="E8" s="35" t="n">
        <f aca="false">SUM(C8:D8)</f>
        <v>2283472.3825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2758164</v>
      </c>
      <c r="B2" s="18" t="s">
        <v>49</v>
      </c>
      <c r="C2" s="20" t="n">
        <f aca="false">SUM(C3:C4)</f>
        <v>101512.92</v>
      </c>
      <c r="D2" s="18"/>
      <c r="E2" s="18"/>
      <c r="F2" s="18"/>
      <c r="G2" s="18"/>
      <c r="H2" s="18"/>
      <c r="I2" s="24" t="n">
        <f aca="false">SUM(C2,H2)</f>
        <v>101512.92</v>
      </c>
    </row>
    <row r="3" customFormat="false" ht="15" hidden="false" customHeight="false" outlineLevel="0" collapsed="false">
      <c r="A3" s="10" t="n">
        <v>4226104287218</v>
      </c>
      <c r="B3" s="0" t="n">
        <v>406010560</v>
      </c>
      <c r="C3" s="11" t="n">
        <v>55080.89</v>
      </c>
      <c r="D3" s="31" t="e">
        <f aca="false">VLOOKUP(A3,'202601'!$A$3:$A$216,1,0)</f>
        <v>#N/A</v>
      </c>
      <c r="E3" s="31" t="e">
        <f aca="false">VLOOKUP(A3,'202512'!$A$2:$A$172,1,0)</f>
        <v>#N/A</v>
      </c>
      <c r="F3" s="31" t="e">
        <f aca="false">VLOOKUP(A3,'202511'!$B$4:$B$176,1,0)</f>
        <v>#N/A</v>
      </c>
      <c r="G3" s="31" t="str">
        <f aca="false">VLOOKUP(A3,'BD-202602'!$A$2:$G$189,6,0)</f>
        <v>URGENCIA</v>
      </c>
    </row>
    <row r="4" customFormat="false" ht="15" hidden="false" customHeight="false" outlineLevel="0" collapsed="false">
      <c r="A4" s="10" t="n">
        <v>4226104370334</v>
      </c>
      <c r="B4" s="0" t="n">
        <v>406010587</v>
      </c>
      <c r="C4" s="11" t="n">
        <v>46432.03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D5" s="31"/>
      <c r="E5" s="31"/>
      <c r="F5" s="31"/>
    </row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5:A1048576">
    <cfRule type="duplicateValues" priority="2" aboveAverage="0" equalAverage="0" bottom="0" percent="0" rank="0" text="" dxfId="9"/>
  </conditionalFormatting>
  <conditionalFormatting sqref="G1:G2">
    <cfRule type="cellIs" priority="3" operator="equal" aboveAverage="0" equalAverage="0" bottom="0" percent="0" rank="0" text="" dxfId="10">
      <formula>"eletivo"</formula>
    </cfRule>
  </conditionalFormatting>
  <conditionalFormatting sqref="A1:A2">
    <cfRule type="duplicateValues" priority="4" aboveAverage="0" equalAverage="0" bottom="0" percent="0" rank="0" text="" dxfId="11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2026-06-22T13:32:52Z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